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essandra Palmiotti\Desktop\"/>
    </mc:Choice>
  </mc:AlternateContent>
  <xr:revisionPtr revIDLastSave="0" documentId="13_ncr:1_{0151400C-8B7B-4EF6-807C-8D795F00D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DATI" sheetId="2" r:id="rId2"/>
  </sheets>
  <definedNames>
    <definedName name="Print_Area" localSheetId="0">Foglio1!$A$1:$J$62</definedName>
  </definedNames>
  <calcPr calcId="191029"/>
</workbook>
</file>

<file path=xl/calcChain.xml><?xml version="1.0" encoding="utf-8"?>
<calcChain xmlns="http://schemas.openxmlformats.org/spreadsheetml/2006/main">
  <c r="C11" i="2" l="1"/>
  <c r="A17" i="2"/>
  <c r="B21" i="2" s="1"/>
  <c r="A21" i="2" s="1"/>
  <c r="C18" i="2"/>
  <c r="B20" i="2"/>
  <c r="A20" i="2"/>
  <c r="E25" i="2"/>
  <c r="F25" i="2"/>
  <c r="F26" i="2"/>
  <c r="A29" i="2"/>
  <c r="B32" i="2" s="1"/>
  <c r="A32" i="2" s="1"/>
  <c r="C30" i="2"/>
  <c r="E33" i="2"/>
  <c r="E34" i="2"/>
  <c r="E37" i="2"/>
  <c r="F37" i="2"/>
  <c r="A40" i="2"/>
  <c r="B43" i="2" s="1"/>
  <c r="A43" i="2" s="1"/>
  <c r="F48" i="2"/>
  <c r="B33" i="2" l="1"/>
  <c r="A33" i="2" s="1"/>
  <c r="B22" i="2"/>
  <c r="A22" i="2" s="1"/>
  <c r="B34" i="2"/>
  <c r="A34" i="2" s="1"/>
  <c r="B45" i="2"/>
  <c r="A45" i="2" s="1"/>
  <c r="B44" i="2"/>
  <c r="A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t.gioieni</author>
    <author>Comune di barletta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contrassegnare la cella con una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1" shapeId="0" xr:uid="{00000000-0006-0000-0000-000002000000}">
      <text>
        <r>
          <rPr>
            <b/>
            <sz val="8"/>
            <color indexed="81"/>
            <rFont val="Tahoma"/>
          </rPr>
          <t>barrare la casisitica che interessa</t>
        </r>
        <r>
          <rPr>
            <sz val="8"/>
            <color indexed="81"/>
            <rFont val="Tahoma"/>
          </rPr>
          <t xml:space="preserve">
</t>
        </r>
      </text>
    </comment>
    <comment ref="J19" authorId="1" shapeId="0" xr:uid="{00000000-0006-0000-0000-000003000000}">
      <text>
        <r>
          <rPr>
            <b/>
            <sz val="8"/>
            <color indexed="81"/>
            <rFont val="Tahoma"/>
          </rPr>
          <t>barrare la casisitica che interessa</t>
        </r>
        <r>
          <rPr>
            <sz val="8"/>
            <color indexed="81"/>
            <rFont val="Tahoma"/>
          </rPr>
          <t xml:space="preserve">
</t>
        </r>
      </text>
    </comment>
    <comment ref="J22" authorId="1" shapeId="0" xr:uid="{00000000-0006-0000-0000-000004000000}">
      <text>
        <r>
          <rPr>
            <b/>
            <sz val="8"/>
            <color indexed="81"/>
            <rFont val="Tahoma"/>
          </rPr>
          <t>barrare la casisitica che interessa</t>
        </r>
        <r>
          <rPr>
            <sz val="8"/>
            <color indexed="81"/>
            <rFont val="Tahoma"/>
          </rPr>
          <t xml:space="preserve">
</t>
        </r>
      </text>
    </comment>
    <comment ref="D4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ore e minuti separati dai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<sst xmlns="http://schemas.openxmlformats.org/spreadsheetml/2006/main" count="109" uniqueCount="64">
  <si>
    <t>Qualifica/Cat.</t>
  </si>
  <si>
    <t>Il Sig.</t>
  </si>
  <si>
    <t>a</t>
  </si>
  <si>
    <t xml:space="preserve">si recherà il giorno </t>
  </si>
  <si>
    <t xml:space="preserve"> </t>
  </si>
  <si>
    <t xml:space="preserve">                                                                      </t>
  </si>
  <si>
    <t xml:space="preserve">      </t>
  </si>
  <si>
    <t>diaria giornaliera</t>
  </si>
  <si>
    <t>trasferte orarie</t>
  </si>
  <si>
    <t>da 4 a 8 ore</t>
  </si>
  <si>
    <t>da 8 a 12 ore</t>
  </si>
  <si>
    <t>per ogni ora</t>
  </si>
  <si>
    <t>oltre 12</t>
  </si>
  <si>
    <t>vitto</t>
  </si>
  <si>
    <t>Indennità kilometrica</t>
  </si>
  <si>
    <t>ordinaria(conto Comune)</t>
  </si>
  <si>
    <t>costo carburante</t>
  </si>
  <si>
    <t>1/5</t>
  </si>
  <si>
    <t>straordinario(ACI)</t>
  </si>
  <si>
    <t>se docum.</t>
  </si>
  <si>
    <t>cognome e nome</t>
  </si>
  <si>
    <t>Giorno</t>
  </si>
  <si>
    <t>LUOGO</t>
  </si>
  <si>
    <t>PRESSO</t>
  </si>
  <si>
    <t>RIENTRO ORE</t>
  </si>
  <si>
    <t>PARTENZA</t>
  </si>
  <si>
    <t>ORE</t>
  </si>
  <si>
    <t>MOTIVO</t>
  </si>
  <si>
    <t>DIARIE</t>
  </si>
  <si>
    <t>KM</t>
  </si>
  <si>
    <t>SCHEMA</t>
  </si>
  <si>
    <t>Segretario comunale (schema 1)</t>
  </si>
  <si>
    <t>Dipendente (schema 2)</t>
  </si>
  <si>
    <t>Amministratori (schema 3)</t>
  </si>
  <si>
    <t>vitto  intero</t>
  </si>
  <si>
    <t>Inserire sempre il numero corrispondente allo schema di riferimento</t>
  </si>
  <si>
    <t>NR. DIARIE</t>
  </si>
  <si>
    <t>SCRIVERE SOLO NEGLI SPAZI EVIDENZIATI IN GRIGIO</t>
  </si>
  <si>
    <t>COSTO CARBUR.</t>
  </si>
  <si>
    <t>Per autorizzazione</t>
  </si>
  <si>
    <t>Lì</t>
  </si>
  <si>
    <t>COMUNE DI BARLETTA</t>
  </si>
  <si>
    <t xml:space="preserve">Lì,    </t>
  </si>
  <si>
    <t xml:space="preserve">                            </t>
  </si>
  <si>
    <t xml:space="preserve">                                                              Prov. di Barletta-Andria-Trani</t>
  </si>
  <si>
    <t>Percorso da effettuarsi con mezzi propri per le seguenti motivazioni:</t>
  </si>
  <si>
    <t>missione in località non servite da mezzi pubblici;</t>
  </si>
  <si>
    <t>l'utilizzo del mezzo proprio risulta più conveniente per le seguenti motivazioni</t>
  </si>
  <si>
    <t>per:</t>
  </si>
  <si>
    <t>oppure</t>
  </si>
  <si>
    <t>altro a cura del dirigente che autorizza:</t>
  </si>
  <si>
    <t>Firma del dipendente</t>
  </si>
  <si>
    <t>IL DIRIGENTE</t>
  </si>
  <si>
    <t>SETTORE</t>
  </si>
  <si>
    <t>FOGLIO DI MISSIONE DIPENDENTI</t>
  </si>
  <si>
    <t>il costo complessivo dei mezzi pubblici per raggiungere la sede della missione è superiore al rimborso stabilito dall'amministrazione per l'uso del mezzo proprio;</t>
  </si>
  <si>
    <t>i tempi tecnici per il rientro in sede dalla missione sono incompatibili con le esigenze di servizio</t>
  </si>
  <si>
    <t>orario previsto partenza</t>
  </si>
  <si>
    <t>orario rientro</t>
  </si>
  <si>
    <t>Mezzi da utilizzare</t>
  </si>
  <si>
    <t>treno</t>
  </si>
  <si>
    <t>altro_________________</t>
  </si>
  <si>
    <t>mezzo comunale</t>
  </si>
  <si>
    <t>Il sottoscritto, per l'uso del mezzo proprio, esonera l'Amministrazione comunale da ogni responsabilità inerente.(firma obbligatoria)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</si>
</sst>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4"/>
      <name val="Arial"/>
    </font>
    <font>
      <b/>
      <sz val="14"/>
      <name val="Arial"/>
      <family val="2"/>
    </font>
    <font>
      <sz val="8"/>
      <name val="Arial"/>
    </font>
    <font>
      <sz val="10"/>
      <color indexed="9"/>
      <name val="Arial"/>
    </font>
    <font>
      <i/>
      <sz val="10"/>
      <name val="Arial"/>
      <family val="2"/>
    </font>
    <font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0" fontId="0" fillId="0" borderId="11" xfId="0" applyBorder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/>
    <xf numFmtId="4" fontId="0" fillId="2" borderId="0" xfId="0" applyNumberFormat="1" applyFill="1" applyAlignment="1">
      <alignment horizontal="right"/>
    </xf>
    <xf numFmtId="0" fontId="3" fillId="0" borderId="12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6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2" fontId="0" fillId="0" borderId="1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2" borderId="0" xfId="0" applyNumberFormat="1" applyFill="1" applyAlignment="1">
      <alignment horizontal="right"/>
    </xf>
    <xf numFmtId="0" fontId="0" fillId="0" borderId="3" xfId="0" applyBorder="1" applyAlignment="1">
      <alignment horizontal="center"/>
    </xf>
    <xf numFmtId="49" fontId="4" fillId="2" borderId="0" xfId="0" applyNumberFormat="1" applyFont="1" applyFill="1"/>
    <xf numFmtId="2" fontId="0" fillId="0" borderId="18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0" borderId="0" xfId="0" applyNumberFormat="1"/>
    <xf numFmtId="0" fontId="9" fillId="0" borderId="0" xfId="0" applyFont="1"/>
    <xf numFmtId="3" fontId="0" fillId="0" borderId="0" xfId="0" applyNumberFormat="1"/>
    <xf numFmtId="14" fontId="12" fillId="4" borderId="8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23" xfId="0" applyBorder="1" applyAlignment="1">
      <alignment horizontal="left" wrapText="1"/>
    </xf>
    <xf numFmtId="14" fontId="0" fillId="0" borderId="0" xfId="0" applyNumberFormat="1"/>
    <xf numFmtId="0" fontId="4" fillId="0" borderId="0" xfId="0" applyFont="1"/>
    <xf numFmtId="165" fontId="0" fillId="5" borderId="24" xfId="0" applyNumberFormat="1" applyFill="1" applyBorder="1"/>
    <xf numFmtId="0" fontId="7" fillId="0" borderId="14" xfId="0" applyFont="1" applyBorder="1"/>
    <xf numFmtId="0" fontId="6" fillId="0" borderId="3" xfId="0" applyFont="1" applyBorder="1" applyAlignment="1">
      <alignment horizontal="center"/>
    </xf>
    <xf numFmtId="0" fontId="0" fillId="0" borderId="29" xfId="0" applyBorder="1"/>
    <xf numFmtId="0" fontId="0" fillId="4" borderId="18" xfId="0" applyFill="1" applyBorder="1"/>
    <xf numFmtId="0" fontId="1" fillId="0" borderId="3" xfId="0" applyFont="1" applyBorder="1"/>
    <xf numFmtId="0" fontId="0" fillId="0" borderId="30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11" fillId="0" borderId="3" xfId="0" applyFont="1" applyBorder="1"/>
    <xf numFmtId="0" fontId="0" fillId="0" borderId="31" xfId="0" applyBorder="1"/>
    <xf numFmtId="49" fontId="0" fillId="0" borderId="3" xfId="0" applyNumberFormat="1" applyBorder="1"/>
    <xf numFmtId="0" fontId="4" fillId="5" borderId="8" xfId="0" applyFont="1" applyFill="1" applyBorder="1" applyAlignment="1">
      <alignment horizontal="center"/>
    </xf>
    <xf numFmtId="49" fontId="0" fillId="0" borderId="15" xfId="0" applyNumberFormat="1" applyBorder="1"/>
    <xf numFmtId="0" fontId="4" fillId="5" borderId="3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5" borderId="3" xfId="0" applyFill="1" applyBorder="1"/>
    <xf numFmtId="0" fontId="0" fillId="6" borderId="43" xfId="0" applyFill="1" applyBorder="1" applyAlignment="1">
      <alignment horizontal="center"/>
    </xf>
    <xf numFmtId="49" fontId="0" fillId="6" borderId="43" xfId="0" applyNumberFormat="1" applyFill="1" applyBorder="1"/>
    <xf numFmtId="0" fontId="8" fillId="6" borderId="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49" fontId="0" fillId="0" borderId="0" xfId="0" applyNumberFormat="1"/>
    <xf numFmtId="0" fontId="0" fillId="0" borderId="0" xfId="0"/>
    <xf numFmtId="0" fontId="12" fillId="4" borderId="7" xfId="0" applyFont="1" applyFill="1" applyBorder="1" applyAlignment="1">
      <alignment horizontal="left"/>
    </xf>
    <xf numFmtId="0" fontId="12" fillId="4" borderId="33" xfId="0" applyFont="1" applyFill="1" applyBorder="1" applyAlignment="1">
      <alignment horizontal="left"/>
    </xf>
    <xf numFmtId="0" fontId="0" fillId="0" borderId="2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4" borderId="2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12" fillId="4" borderId="7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12" fillId="4" borderId="33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center" wrapText="1"/>
    </xf>
    <xf numFmtId="14" fontId="0" fillId="4" borderId="23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1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34" xfId="0" applyFill="1" applyBorder="1" applyAlignment="1">
      <alignment horizontal="center" wrapText="1"/>
    </xf>
    <xf numFmtId="0" fontId="0" fillId="4" borderId="39" xfId="0" applyFill="1" applyBorder="1" applyAlignment="1">
      <alignment horizontal="center" wrapText="1"/>
    </xf>
    <xf numFmtId="0" fontId="0" fillId="4" borderId="36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zoomScaleNormal="100" workbookViewId="0">
      <selection activeCell="F34" sqref="F34:H35"/>
    </sheetView>
  </sheetViews>
  <sheetFormatPr defaultRowHeight="12.75" x14ac:dyDescent="0.2"/>
  <cols>
    <col min="1" max="1" width="8" customWidth="1"/>
    <col min="2" max="2" width="9.42578125" customWidth="1"/>
    <col min="3" max="3" width="13.5703125" customWidth="1"/>
    <col min="4" max="4" width="11.140625" customWidth="1"/>
    <col min="5" max="5" width="24.42578125" customWidth="1"/>
    <col min="6" max="6" width="10.7109375" customWidth="1"/>
    <col min="7" max="7" width="7" customWidth="1"/>
    <col min="8" max="8" width="2.7109375" customWidth="1"/>
    <col min="9" max="9" width="1.5703125" customWidth="1"/>
    <col min="10" max="10" width="4.7109375" customWidth="1"/>
  </cols>
  <sheetData>
    <row r="1" spans="1:10" ht="18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27"/>
    </row>
    <row r="2" spans="1:10" x14ac:dyDescent="0.2">
      <c r="A2" s="108" t="s">
        <v>44</v>
      </c>
      <c r="B2" s="81"/>
      <c r="C2" s="81"/>
      <c r="D2" s="81"/>
      <c r="E2" s="81"/>
      <c r="F2" s="81"/>
      <c r="G2" s="81"/>
      <c r="H2" s="81"/>
      <c r="I2" s="81"/>
      <c r="J2" s="28"/>
    </row>
    <row r="3" spans="1:10" s="44" customFormat="1" ht="18.75" x14ac:dyDescent="0.3">
      <c r="A3" s="97" t="s">
        <v>54</v>
      </c>
      <c r="B3" s="78"/>
      <c r="C3" s="78"/>
      <c r="D3" s="78"/>
      <c r="E3" s="78"/>
      <c r="F3" s="78"/>
      <c r="G3" s="78"/>
      <c r="H3" s="78"/>
      <c r="I3" s="78"/>
      <c r="J3" s="59"/>
    </row>
    <row r="4" spans="1:10" s="44" customFormat="1" ht="19.5" thickBot="1" x14ac:dyDescent="0.35">
      <c r="A4" s="60"/>
      <c r="B4" s="3"/>
      <c r="C4" s="3"/>
      <c r="D4" s="3"/>
      <c r="E4" s="3"/>
      <c r="F4" s="3"/>
      <c r="G4" s="3"/>
      <c r="H4" s="3"/>
      <c r="I4" s="3"/>
      <c r="J4" s="59"/>
    </row>
    <row r="5" spans="1:10" ht="25.5" customHeight="1" thickBot="1" x14ac:dyDescent="0.25">
      <c r="A5" s="6" t="s">
        <v>1</v>
      </c>
      <c r="B5" s="109"/>
      <c r="C5" s="110"/>
      <c r="D5" s="111"/>
      <c r="E5" t="s">
        <v>0</v>
      </c>
      <c r="F5" s="112"/>
      <c r="G5" s="113"/>
      <c r="H5" s="113"/>
      <c r="I5" s="114"/>
      <c r="J5" s="28"/>
    </row>
    <row r="6" spans="1:10" x14ac:dyDescent="0.2">
      <c r="A6" s="6"/>
      <c r="J6" s="28"/>
    </row>
    <row r="7" spans="1:10" ht="36" customHeight="1" x14ac:dyDescent="0.2">
      <c r="A7" s="6" t="s">
        <v>3</v>
      </c>
      <c r="C7" s="53"/>
      <c r="D7" s="3" t="s">
        <v>2</v>
      </c>
      <c r="E7" s="82"/>
      <c r="F7" s="83"/>
      <c r="G7" s="80"/>
      <c r="H7" s="81"/>
      <c r="I7" s="81"/>
      <c r="J7" s="28"/>
    </row>
    <row r="8" spans="1:10" x14ac:dyDescent="0.2">
      <c r="A8" s="6"/>
      <c r="J8" s="28"/>
    </row>
    <row r="9" spans="1:10" ht="20.25" customHeight="1" x14ac:dyDescent="0.2">
      <c r="A9" s="74" t="s">
        <v>48</v>
      </c>
      <c r="B9" s="117"/>
      <c r="C9" s="118"/>
      <c r="D9" s="118"/>
      <c r="E9" s="118"/>
      <c r="F9" s="118"/>
      <c r="G9" s="118"/>
      <c r="H9" s="118"/>
      <c r="I9" s="118"/>
      <c r="J9" s="119"/>
    </row>
    <row r="10" spans="1:10" ht="19.5" customHeight="1" x14ac:dyDescent="0.2">
      <c r="A10" s="75"/>
      <c r="B10" s="120"/>
      <c r="C10" s="121"/>
      <c r="D10" s="121"/>
      <c r="E10" s="121"/>
      <c r="F10" s="121"/>
      <c r="G10" s="121"/>
      <c r="H10" s="121"/>
      <c r="I10" s="121"/>
      <c r="J10" s="122"/>
    </row>
    <row r="11" spans="1:10" ht="19.5" customHeight="1" thickBot="1" x14ac:dyDescent="0.25">
      <c r="A11" s="101" t="s">
        <v>59</v>
      </c>
      <c r="B11" s="102"/>
      <c r="C11" s="102"/>
      <c r="D11" s="102"/>
      <c r="E11" s="102"/>
      <c r="F11" s="102"/>
      <c r="G11" s="102"/>
      <c r="H11" s="102"/>
      <c r="I11" s="102"/>
      <c r="J11" s="103"/>
    </row>
    <row r="12" spans="1:10" ht="19.5" customHeight="1" x14ac:dyDescent="0.2">
      <c r="A12" s="68"/>
      <c r="B12" s="57" t="s">
        <v>62</v>
      </c>
      <c r="D12" s="72"/>
      <c r="J12" s="28"/>
    </row>
    <row r="13" spans="1:10" ht="19.5" customHeight="1" x14ac:dyDescent="0.2">
      <c r="A13" s="68"/>
      <c r="B13" s="57" t="s">
        <v>60</v>
      </c>
      <c r="D13" s="69"/>
      <c r="J13" s="28"/>
    </row>
    <row r="14" spans="1:10" ht="19.5" customHeight="1" thickBot="1" x14ac:dyDescent="0.25">
      <c r="A14" s="70"/>
      <c r="B14" s="104" t="s">
        <v>61</v>
      </c>
      <c r="C14" s="105"/>
      <c r="D14" s="71"/>
      <c r="E14" s="30"/>
      <c r="F14" s="30"/>
      <c r="G14" s="30"/>
      <c r="H14" s="30"/>
      <c r="I14" s="30"/>
      <c r="J14" s="31"/>
    </row>
    <row r="15" spans="1:10" ht="13.5" thickBot="1" x14ac:dyDescent="0.25">
      <c r="A15" s="6"/>
      <c r="J15" s="28"/>
    </row>
    <row r="16" spans="1:10" x14ac:dyDescent="0.2">
      <c r="A16" s="98" t="s">
        <v>45</v>
      </c>
      <c r="B16" s="99"/>
      <c r="C16" s="99"/>
      <c r="D16" s="99"/>
      <c r="E16" s="99"/>
      <c r="F16" s="99"/>
      <c r="G16" s="99"/>
      <c r="H16" s="99"/>
      <c r="I16" s="99"/>
      <c r="J16" s="100"/>
    </row>
    <row r="17" spans="1:10" x14ac:dyDescent="0.2">
      <c r="A17" s="61" t="s">
        <v>46</v>
      </c>
      <c r="B17" s="48"/>
      <c r="C17" s="48"/>
      <c r="D17" s="48"/>
      <c r="E17" s="48"/>
      <c r="F17" s="48"/>
      <c r="G17" s="48"/>
      <c r="H17" s="48"/>
      <c r="I17" s="48"/>
      <c r="J17" s="62"/>
    </row>
    <row r="18" spans="1:10" x14ac:dyDescent="0.2">
      <c r="A18" s="63" t="s">
        <v>47</v>
      </c>
      <c r="J18" s="28"/>
    </row>
    <row r="19" spans="1:10" x14ac:dyDescent="0.2">
      <c r="A19" s="84" t="s">
        <v>55</v>
      </c>
      <c r="B19" s="85"/>
      <c r="C19" s="85"/>
      <c r="D19" s="85"/>
      <c r="E19" s="85"/>
      <c r="F19" s="85"/>
      <c r="G19" s="85"/>
      <c r="H19" s="47"/>
      <c r="I19" s="47"/>
      <c r="J19" s="125"/>
    </row>
    <row r="20" spans="1:10" x14ac:dyDescent="0.2">
      <c r="A20" s="86"/>
      <c r="B20" s="87"/>
      <c r="C20" s="87"/>
      <c r="D20" s="87"/>
      <c r="E20" s="87"/>
      <c r="F20" s="87"/>
      <c r="G20" s="87"/>
      <c r="H20" s="49"/>
      <c r="I20" s="49"/>
      <c r="J20" s="126"/>
    </row>
    <row r="21" spans="1:10" ht="6" customHeight="1" x14ac:dyDescent="0.2">
      <c r="A21" s="64"/>
      <c r="B21" s="55"/>
      <c r="C21" s="55"/>
      <c r="D21" s="55"/>
      <c r="E21" s="55"/>
      <c r="F21" s="55"/>
      <c r="G21" s="55"/>
      <c r="H21" s="49"/>
      <c r="I21" s="49"/>
      <c r="J21" s="65"/>
    </row>
    <row r="22" spans="1:10" x14ac:dyDescent="0.2">
      <c r="A22" s="61" t="s">
        <v>56</v>
      </c>
      <c r="B22" s="48"/>
      <c r="C22" s="48"/>
      <c r="D22" s="48"/>
      <c r="E22" s="48"/>
      <c r="F22" s="48"/>
      <c r="G22" s="48"/>
      <c r="H22" s="48"/>
      <c r="I22" s="48"/>
      <c r="J22" s="62"/>
    </row>
    <row r="23" spans="1:10" x14ac:dyDescent="0.2">
      <c r="A23" s="66" t="s">
        <v>49</v>
      </c>
      <c r="J23" s="28"/>
    </row>
    <row r="24" spans="1:10" x14ac:dyDescent="0.2">
      <c r="A24" s="6" t="s">
        <v>50</v>
      </c>
      <c r="J24" s="28"/>
    </row>
    <row r="25" spans="1:10" x14ac:dyDescent="0.2">
      <c r="A25" s="88"/>
      <c r="B25" s="89"/>
      <c r="C25" s="89"/>
      <c r="D25" s="89"/>
      <c r="E25" s="89"/>
      <c r="F25" s="89"/>
      <c r="G25" s="90"/>
      <c r="J25" s="28"/>
    </row>
    <row r="26" spans="1:10" x14ac:dyDescent="0.2">
      <c r="A26" s="91"/>
      <c r="B26" s="92"/>
      <c r="C26" s="92"/>
      <c r="D26" s="92"/>
      <c r="E26" s="92"/>
      <c r="F26" s="92"/>
      <c r="G26" s="93"/>
      <c r="J26" s="28"/>
    </row>
    <row r="27" spans="1:10" x14ac:dyDescent="0.2">
      <c r="A27" s="91"/>
      <c r="B27" s="92"/>
      <c r="C27" s="92"/>
      <c r="D27" s="92"/>
      <c r="E27" s="92"/>
      <c r="F27" s="92"/>
      <c r="G27" s="93"/>
      <c r="J27" s="28"/>
    </row>
    <row r="28" spans="1:10" x14ac:dyDescent="0.2">
      <c r="A28" s="91"/>
      <c r="B28" s="92"/>
      <c r="C28" s="92"/>
      <c r="D28" s="92"/>
      <c r="E28" s="92"/>
      <c r="F28" s="92"/>
      <c r="G28" s="93"/>
      <c r="J28" s="28"/>
    </row>
    <row r="29" spans="1:10" ht="13.5" thickBot="1" x14ac:dyDescent="0.25">
      <c r="A29" s="94"/>
      <c r="B29" s="95"/>
      <c r="C29" s="95"/>
      <c r="D29" s="95"/>
      <c r="E29" s="95"/>
      <c r="F29" s="95"/>
      <c r="G29" s="96"/>
      <c r="H29" s="30"/>
      <c r="I29" s="30"/>
      <c r="J29" s="31"/>
    </row>
    <row r="30" spans="1:10" x14ac:dyDescent="0.2">
      <c r="A30" s="40"/>
      <c r="B30" s="3"/>
      <c r="C30" s="3"/>
      <c r="D30" s="3"/>
      <c r="E30" s="3"/>
      <c r="F30" s="3"/>
      <c r="G30" s="3"/>
      <c r="J30" s="28"/>
    </row>
    <row r="31" spans="1:10" x14ac:dyDescent="0.2">
      <c r="A31" s="40"/>
      <c r="B31" s="3"/>
      <c r="C31" s="3"/>
      <c r="D31" s="3"/>
      <c r="E31" s="3"/>
      <c r="F31" s="3"/>
      <c r="G31" s="3"/>
      <c r="J31" s="28"/>
    </row>
    <row r="32" spans="1:10" ht="13.5" thickBot="1" x14ac:dyDescent="0.25">
      <c r="A32" s="6"/>
      <c r="F32" s="78" t="s">
        <v>39</v>
      </c>
      <c r="G32" s="78"/>
      <c r="H32" s="78"/>
      <c r="I32" s="78"/>
      <c r="J32" s="28"/>
    </row>
    <row r="33" spans="1:10" ht="12.75" customHeight="1" thickBot="1" x14ac:dyDescent="0.25">
      <c r="A33" s="73" t="s">
        <v>40</v>
      </c>
      <c r="B33" s="123"/>
      <c r="C33" s="124"/>
      <c r="E33" s="3" t="s">
        <v>53</v>
      </c>
      <c r="F33" s="79" t="s">
        <v>52</v>
      </c>
      <c r="G33" s="79"/>
      <c r="H33" s="79"/>
      <c r="I33" s="79"/>
      <c r="J33" s="28"/>
    </row>
    <row r="34" spans="1:10" x14ac:dyDescent="0.2">
      <c r="A34" s="6"/>
      <c r="E34" s="127"/>
      <c r="F34" s="131"/>
      <c r="G34" s="132"/>
      <c r="H34" s="133"/>
      <c r="I34" s="129"/>
      <c r="J34" s="28"/>
    </row>
    <row r="35" spans="1:10" ht="13.5" thickBot="1" x14ac:dyDescent="0.25">
      <c r="A35" s="29"/>
      <c r="B35" s="30"/>
      <c r="C35" s="30"/>
      <c r="D35" s="30"/>
      <c r="E35" s="128"/>
      <c r="F35" s="134"/>
      <c r="G35" s="130"/>
      <c r="H35" s="135"/>
      <c r="I35" s="130"/>
      <c r="J35" s="28"/>
    </row>
    <row r="36" spans="1:10" x14ac:dyDescent="0.2">
      <c r="A36" s="6"/>
      <c r="J36" s="28"/>
    </row>
    <row r="37" spans="1:10" ht="23.25" customHeight="1" x14ac:dyDescent="0.2">
      <c r="A37" s="106" t="s">
        <v>63</v>
      </c>
      <c r="B37" s="107"/>
      <c r="C37" s="107"/>
      <c r="D37" s="107"/>
      <c r="E37" s="107"/>
      <c r="F37" s="107"/>
      <c r="G37" s="107"/>
      <c r="H37" s="107"/>
      <c r="I37" s="107"/>
      <c r="J37" s="28"/>
    </row>
    <row r="38" spans="1:10" x14ac:dyDescent="0.2">
      <c r="A38" s="6"/>
      <c r="J38" s="28"/>
    </row>
    <row r="39" spans="1:10" x14ac:dyDescent="0.2">
      <c r="A39" s="6" t="s">
        <v>42</v>
      </c>
      <c r="B39" s="115"/>
      <c r="C39" s="116"/>
      <c r="F39" s="78" t="s">
        <v>51</v>
      </c>
      <c r="G39" s="78"/>
      <c r="H39" s="78"/>
      <c r="I39" s="78"/>
      <c r="J39" s="28"/>
    </row>
    <row r="40" spans="1:10" ht="13.5" thickBot="1" x14ac:dyDescent="0.25">
      <c r="A40" s="67"/>
      <c r="B40" s="4"/>
      <c r="C40" s="4"/>
      <c r="D40" s="4"/>
      <c r="E40" s="4"/>
      <c r="F40" s="4"/>
      <c r="G40" s="4"/>
      <c r="H40" s="4"/>
      <c r="I40" s="4"/>
      <c r="J40" s="28"/>
    </row>
    <row r="41" spans="1:10" ht="14.25" thickTop="1" thickBot="1" x14ac:dyDescent="0.25">
      <c r="A41" s="6"/>
      <c r="J41" s="28"/>
    </row>
    <row r="42" spans="1:10" ht="13.5" thickBot="1" x14ac:dyDescent="0.25">
      <c r="A42" s="63" t="s">
        <v>43</v>
      </c>
      <c r="B42" s="57" t="s">
        <v>57</v>
      </c>
      <c r="D42" s="58"/>
      <c r="J42" s="28"/>
    </row>
    <row r="43" spans="1:10" ht="13.5" thickBot="1" x14ac:dyDescent="0.25">
      <c r="A43" s="6"/>
      <c r="J43" s="28"/>
    </row>
    <row r="44" spans="1:10" ht="13.5" thickBot="1" x14ac:dyDescent="0.25">
      <c r="A44" s="6"/>
      <c r="B44" s="57" t="s">
        <v>58</v>
      </c>
      <c r="D44" s="58"/>
      <c r="H44" s="45"/>
      <c r="I44" s="45"/>
      <c r="J44" s="28"/>
    </row>
    <row r="45" spans="1:10" x14ac:dyDescent="0.2">
      <c r="A45" s="6"/>
      <c r="J45" s="28"/>
    </row>
    <row r="46" spans="1:10" ht="13.5" thickBot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1"/>
    </row>
    <row r="47" spans="1:10" x14ac:dyDescent="0.2">
      <c r="B47" s="56"/>
      <c r="D47" s="3"/>
      <c r="E47" s="23"/>
      <c r="F47" s="3"/>
      <c r="G47" s="23"/>
    </row>
    <row r="48" spans="1:10" x14ac:dyDescent="0.2">
      <c r="A48" s="7"/>
    </row>
    <row r="49" spans="1:10" x14ac:dyDescent="0.2">
      <c r="B49" s="54"/>
      <c r="G49" s="1"/>
      <c r="H49" s="50"/>
    </row>
    <row r="50" spans="1:10" x14ac:dyDescent="0.2">
      <c r="B50" s="23"/>
      <c r="D50" s="23"/>
      <c r="G50" s="1"/>
      <c r="H50" s="50"/>
      <c r="J50" s="54"/>
    </row>
    <row r="51" spans="1:10" x14ac:dyDescent="0.2">
      <c r="G51" s="1"/>
      <c r="I51" s="51"/>
    </row>
    <row r="52" spans="1:10" x14ac:dyDescent="0.2">
      <c r="A52" s="7"/>
    </row>
    <row r="54" spans="1:10" x14ac:dyDescent="0.2">
      <c r="C54" s="3"/>
      <c r="F54" s="1"/>
      <c r="G54" s="1"/>
      <c r="I54" s="50"/>
    </row>
    <row r="55" spans="1:10" x14ac:dyDescent="0.2">
      <c r="B55" t="s">
        <v>4</v>
      </c>
      <c r="C55" s="3"/>
      <c r="F55" s="1"/>
      <c r="G55" s="1"/>
      <c r="I55" s="50"/>
    </row>
    <row r="56" spans="1:10" x14ac:dyDescent="0.2">
      <c r="A56" s="7"/>
      <c r="F56" s="1"/>
    </row>
    <row r="57" spans="1:10" x14ac:dyDescent="0.2">
      <c r="D57" s="45"/>
      <c r="E57" s="3"/>
      <c r="F57" s="46"/>
      <c r="G57" s="1"/>
      <c r="I57" s="50"/>
    </row>
    <row r="58" spans="1:10" x14ac:dyDescent="0.2">
      <c r="F58" s="1"/>
    </row>
    <row r="59" spans="1:10" x14ac:dyDescent="0.2">
      <c r="A59" s="1"/>
      <c r="B59" s="45"/>
      <c r="C59" s="45"/>
      <c r="D59" s="3"/>
      <c r="E59" s="45"/>
      <c r="F59" s="45"/>
    </row>
    <row r="60" spans="1:10" x14ac:dyDescent="0.2">
      <c r="A60" s="1"/>
      <c r="B60" s="45"/>
      <c r="D60" s="45"/>
      <c r="F60" s="1"/>
      <c r="G60" s="1"/>
    </row>
    <row r="61" spans="1:10" x14ac:dyDescent="0.2">
      <c r="F61" s="1"/>
    </row>
    <row r="62" spans="1:10" x14ac:dyDescent="0.2">
      <c r="F62" s="1"/>
      <c r="G62" s="1"/>
      <c r="I62" s="50"/>
    </row>
    <row r="63" spans="1:10" x14ac:dyDescent="0.2">
      <c r="F63" s="1"/>
      <c r="G63" s="1"/>
      <c r="I63" s="50"/>
    </row>
    <row r="64" spans="1:10" x14ac:dyDescent="0.2">
      <c r="A64" t="s">
        <v>4</v>
      </c>
      <c r="F64" s="1"/>
      <c r="G64" s="1"/>
      <c r="I64" s="50"/>
    </row>
    <row r="65" spans="1:9" x14ac:dyDescent="0.2">
      <c r="F65" s="1"/>
      <c r="G65" s="1"/>
      <c r="H65" s="23"/>
      <c r="I65" s="23"/>
    </row>
    <row r="66" spans="1:9" x14ac:dyDescent="0.2">
      <c r="A66" t="s">
        <v>4</v>
      </c>
      <c r="H66" s="1"/>
      <c r="I66" s="50"/>
    </row>
    <row r="67" spans="1:9" x14ac:dyDescent="0.2">
      <c r="A67" t="s">
        <v>5</v>
      </c>
      <c r="H67" s="1"/>
      <c r="I67" s="50"/>
    </row>
    <row r="68" spans="1:9" x14ac:dyDescent="0.2">
      <c r="B68" s="1"/>
      <c r="H68" s="1"/>
    </row>
    <row r="70" spans="1:9" x14ac:dyDescent="0.2">
      <c r="A70" t="s">
        <v>6</v>
      </c>
      <c r="F70" s="7"/>
      <c r="I70" s="50"/>
    </row>
    <row r="72" spans="1:9" x14ac:dyDescent="0.2">
      <c r="F72" s="3"/>
      <c r="G72" s="3"/>
      <c r="H72" s="3"/>
      <c r="I72" s="3"/>
    </row>
    <row r="79" spans="1:9" x14ac:dyDescent="0.2">
      <c r="C79" s="52" t="s">
        <v>4</v>
      </c>
    </row>
  </sheetData>
  <mergeCells count="23">
    <mergeCell ref="A37:I37"/>
    <mergeCell ref="F39:I39"/>
    <mergeCell ref="A2:I2"/>
    <mergeCell ref="B5:D5"/>
    <mergeCell ref="F5:I5"/>
    <mergeCell ref="B39:C39"/>
    <mergeCell ref="B9:J10"/>
    <mergeCell ref="B33:C33"/>
    <mergeCell ref="J19:J20"/>
    <mergeCell ref="E34:E35"/>
    <mergeCell ref="I34:I35"/>
    <mergeCell ref="F34:H35"/>
    <mergeCell ref="A1:I1"/>
    <mergeCell ref="F32:I32"/>
    <mergeCell ref="F33:I33"/>
    <mergeCell ref="G7:I7"/>
    <mergeCell ref="E7:F7"/>
    <mergeCell ref="A19:G20"/>
    <mergeCell ref="A25:G29"/>
    <mergeCell ref="A3:I3"/>
    <mergeCell ref="A16:J16"/>
    <mergeCell ref="A11:J11"/>
    <mergeCell ref="B14:C14"/>
  </mergeCells>
  <phoneticPr fontId="0" type="noConversion"/>
  <pageMargins left="0.39370078740157483" right="0.28000000000000003" top="0.17" bottom="0.39370078740157483" header="0.57999999999999996" footer="0.51181102362204722"/>
  <pageSetup paperSize="9" orientation="portrait" horizontalDpi="4294967292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E18" sqref="E18"/>
    </sheetView>
  </sheetViews>
  <sheetFormatPr defaultRowHeight="12.75" x14ac:dyDescent="0.2"/>
  <cols>
    <col min="1" max="1" width="16" customWidth="1"/>
    <col min="2" max="2" width="18.28515625" customWidth="1"/>
    <col min="3" max="3" width="12.85546875" customWidth="1"/>
    <col min="4" max="4" width="21.140625" customWidth="1"/>
    <col min="5" max="5" width="11.85546875" customWidth="1"/>
    <col min="6" max="6" width="12.140625" customWidth="1"/>
    <col min="7" max="7" width="3.7109375" customWidth="1"/>
  </cols>
  <sheetData>
    <row r="1" spans="1:6" x14ac:dyDescent="0.2">
      <c r="A1" s="43" t="s">
        <v>37</v>
      </c>
    </row>
    <row r="2" spans="1:6" x14ac:dyDescent="0.2">
      <c r="A2" s="7" t="s">
        <v>35</v>
      </c>
      <c r="E2" t="s">
        <v>30</v>
      </c>
      <c r="F2" s="2" t="s">
        <v>4</v>
      </c>
    </row>
    <row r="3" spans="1:6" x14ac:dyDescent="0.2">
      <c r="A3" t="s">
        <v>20</v>
      </c>
      <c r="B3" s="21" t="s">
        <v>4</v>
      </c>
    </row>
    <row r="4" spans="1:6" x14ac:dyDescent="0.2">
      <c r="A4" t="s">
        <v>0</v>
      </c>
      <c r="B4" s="21" t="s">
        <v>4</v>
      </c>
      <c r="C4" s="2"/>
      <c r="D4" s="2" t="s">
        <v>4</v>
      </c>
      <c r="E4" s="2"/>
    </row>
    <row r="5" spans="1:6" x14ac:dyDescent="0.2">
      <c r="A5" t="s">
        <v>21</v>
      </c>
      <c r="B5" s="41" t="s">
        <v>4</v>
      </c>
    </row>
    <row r="6" spans="1:6" x14ac:dyDescent="0.2">
      <c r="A6" t="s">
        <v>22</v>
      </c>
      <c r="B6" s="21" t="s">
        <v>4</v>
      </c>
    </row>
    <row r="7" spans="1:6" x14ac:dyDescent="0.2">
      <c r="A7" t="s">
        <v>23</v>
      </c>
      <c r="B7" s="21" t="s">
        <v>4</v>
      </c>
      <c r="C7" s="2"/>
      <c r="D7" s="2"/>
      <c r="E7" s="2"/>
    </row>
    <row r="8" spans="1:6" x14ac:dyDescent="0.2">
      <c r="A8" t="s">
        <v>27</v>
      </c>
      <c r="B8" s="21" t="s">
        <v>4</v>
      </c>
      <c r="C8" s="2"/>
      <c r="D8" s="2"/>
      <c r="E8" s="2"/>
    </row>
    <row r="9" spans="1:6" x14ac:dyDescent="0.2">
      <c r="B9" s="12"/>
    </row>
    <row r="10" spans="1:6" x14ac:dyDescent="0.2">
      <c r="A10" s="22" t="s">
        <v>25</v>
      </c>
      <c r="B10" s="24">
        <v>0</v>
      </c>
      <c r="C10" t="s">
        <v>26</v>
      </c>
    </row>
    <row r="11" spans="1:6" x14ac:dyDescent="0.2">
      <c r="A11" t="s">
        <v>24</v>
      </c>
      <c r="B11" s="39">
        <v>0</v>
      </c>
      <c r="C11" s="23">
        <f>(B10-B11)*-1</f>
        <v>0</v>
      </c>
    </row>
    <row r="13" spans="1:6" x14ac:dyDescent="0.2">
      <c r="A13" t="s">
        <v>28</v>
      </c>
      <c r="B13" s="2">
        <v>1</v>
      </c>
    </row>
    <row r="14" spans="1:6" x14ac:dyDescent="0.2">
      <c r="A14" t="s">
        <v>38</v>
      </c>
      <c r="B14" s="2">
        <v>0</v>
      </c>
    </row>
    <row r="15" spans="1:6" x14ac:dyDescent="0.2">
      <c r="A15" t="s">
        <v>29</v>
      </c>
      <c r="B15" s="2">
        <v>0</v>
      </c>
    </row>
    <row r="16" spans="1:6" ht="13.5" thickBot="1" x14ac:dyDescent="0.25">
      <c r="A16" t="s">
        <v>4</v>
      </c>
      <c r="B16" t="s">
        <v>4</v>
      </c>
    </row>
    <row r="17" spans="1:6" ht="20.25" x14ac:dyDescent="0.3">
      <c r="A17" s="5">
        <f>IF(F2=1,C11,0)</f>
        <v>0</v>
      </c>
      <c r="B17" s="26"/>
      <c r="C17" s="26"/>
      <c r="D17" s="25" t="s">
        <v>31</v>
      </c>
      <c r="E17" s="26"/>
      <c r="F17" s="27"/>
    </row>
    <row r="18" spans="1:6" x14ac:dyDescent="0.2">
      <c r="A18" s="6"/>
      <c r="B18" t="s">
        <v>36</v>
      </c>
      <c r="C18">
        <f>IF(F2=1,B13,0)</f>
        <v>0</v>
      </c>
      <c r="D18" s="11" t="s">
        <v>7</v>
      </c>
      <c r="E18" s="16">
        <v>7.24</v>
      </c>
      <c r="F18" s="33" t="s">
        <v>13</v>
      </c>
    </row>
    <row r="19" spans="1:6" ht="18" x14ac:dyDescent="0.25">
      <c r="A19" s="6"/>
      <c r="B19" t="s">
        <v>4</v>
      </c>
      <c r="D19" s="8" t="s">
        <v>8</v>
      </c>
      <c r="E19" s="17" t="s">
        <v>11</v>
      </c>
      <c r="F19" s="34" t="s">
        <v>19</v>
      </c>
    </row>
    <row r="20" spans="1:6" x14ac:dyDescent="0.2">
      <c r="A20" s="40">
        <f>IF(B20&lt;&gt;0,1,0)</f>
        <v>0</v>
      </c>
      <c r="B20">
        <f>IF(A17&lt;4,0,(IF(A17&lt;=8,A17,0)))</f>
        <v>0</v>
      </c>
      <c r="D20" s="9" t="s">
        <v>9</v>
      </c>
      <c r="E20" s="19">
        <v>1.04</v>
      </c>
      <c r="F20" s="35">
        <v>0</v>
      </c>
    </row>
    <row r="21" spans="1:6" x14ac:dyDescent="0.2">
      <c r="A21" s="40">
        <f>IF(B21&lt;&gt;0,2,0)</f>
        <v>0</v>
      </c>
      <c r="B21">
        <f>IF(A17&lt;8.1,0,(IF(A17&lt;=12,A17,0)))</f>
        <v>0</v>
      </c>
      <c r="D21" s="9" t="s">
        <v>10</v>
      </c>
      <c r="E21" s="19">
        <v>1.34</v>
      </c>
      <c r="F21" s="35">
        <v>30.55</v>
      </c>
    </row>
    <row r="22" spans="1:6" x14ac:dyDescent="0.2">
      <c r="A22" s="40">
        <f>IF(B22&lt;&gt;0,3,0)</f>
        <v>0</v>
      </c>
      <c r="B22">
        <f>IF(A17&gt;=12.1,A17,0)</f>
        <v>0</v>
      </c>
      <c r="D22" s="10" t="s">
        <v>12</v>
      </c>
      <c r="E22" s="20">
        <v>1.64</v>
      </c>
      <c r="F22" s="35">
        <v>61.1</v>
      </c>
    </row>
    <row r="23" spans="1:6" x14ac:dyDescent="0.2">
      <c r="A23" s="6"/>
      <c r="F23" s="28"/>
    </row>
    <row r="24" spans="1:6" x14ac:dyDescent="0.2">
      <c r="A24" s="6"/>
      <c r="D24" s="13" t="s">
        <v>14</v>
      </c>
      <c r="E24" s="13" t="s">
        <v>16</v>
      </c>
      <c r="F24" s="36" t="s">
        <v>17</v>
      </c>
    </row>
    <row r="25" spans="1:6" x14ac:dyDescent="0.2">
      <c r="A25" s="6"/>
      <c r="D25" s="14" t="s">
        <v>15</v>
      </c>
      <c r="E25" s="19">
        <f>IF(F2=1,B14,0)</f>
        <v>0</v>
      </c>
      <c r="F25" s="37">
        <f>E25*1/5</f>
        <v>0</v>
      </c>
    </row>
    <row r="26" spans="1:6" x14ac:dyDescent="0.2">
      <c r="A26" s="6"/>
      <c r="D26" s="15" t="s">
        <v>18</v>
      </c>
      <c r="E26" s="20">
        <v>0.6</v>
      </c>
      <c r="F26" s="38">
        <f>E26*1</f>
        <v>0.6</v>
      </c>
    </row>
    <row r="27" spans="1:6" ht="13.5" thickBot="1" x14ac:dyDescent="0.25">
      <c r="A27" s="29"/>
      <c r="B27" s="30"/>
      <c r="C27" s="30"/>
      <c r="D27" s="30"/>
      <c r="E27" s="30"/>
      <c r="F27" s="31"/>
    </row>
    <row r="28" spans="1:6" ht="13.5" thickBot="1" x14ac:dyDescent="0.25"/>
    <row r="29" spans="1:6" ht="20.25" x14ac:dyDescent="0.3">
      <c r="A29" s="5">
        <f>IF(F2=2,C11,0)</f>
        <v>0</v>
      </c>
      <c r="B29" s="26"/>
      <c r="C29" s="26"/>
      <c r="D29" s="25" t="s">
        <v>32</v>
      </c>
      <c r="E29" s="26"/>
      <c r="F29" s="27"/>
    </row>
    <row r="30" spans="1:6" x14ac:dyDescent="0.2">
      <c r="A30" s="6"/>
      <c r="B30" t="s">
        <v>36</v>
      </c>
      <c r="C30">
        <f>IF(F2=2,B13,0)</f>
        <v>0</v>
      </c>
      <c r="D30" s="11" t="s">
        <v>7</v>
      </c>
      <c r="E30" s="18">
        <v>6.2</v>
      </c>
      <c r="F30" s="33" t="s">
        <v>13</v>
      </c>
    </row>
    <row r="31" spans="1:6" ht="18" x14ac:dyDescent="0.25">
      <c r="A31" s="6"/>
      <c r="D31" s="8" t="s">
        <v>8</v>
      </c>
      <c r="E31" s="17" t="s">
        <v>11</v>
      </c>
      <c r="F31" s="34" t="s">
        <v>19</v>
      </c>
    </row>
    <row r="32" spans="1:6" x14ac:dyDescent="0.2">
      <c r="A32" s="40">
        <f>IF(B32&lt;&gt;0,4,0)</f>
        <v>0</v>
      </c>
      <c r="B32">
        <f>IF(A29&lt;4,0,(IF(A29&lt;=8,A29,0)))</f>
        <v>0</v>
      </c>
      <c r="D32" s="9" t="s">
        <v>9</v>
      </c>
      <c r="E32" s="19">
        <v>0.85</v>
      </c>
      <c r="F32" s="35">
        <v>0</v>
      </c>
    </row>
    <row r="33" spans="1:6" x14ac:dyDescent="0.2">
      <c r="A33" s="40">
        <f>IF(B33&lt;&gt;0,5,0)</f>
        <v>0</v>
      </c>
      <c r="B33">
        <f>IF(A29&lt;8.1,0,(IF(A29&lt;=12,A29,0)))</f>
        <v>0</v>
      </c>
      <c r="D33" s="9" t="s">
        <v>10</v>
      </c>
      <c r="E33" s="19">
        <f>E32+0.26</f>
        <v>1.1099999999999999</v>
      </c>
      <c r="F33" s="35">
        <v>22.26</v>
      </c>
    </row>
    <row r="34" spans="1:6" x14ac:dyDescent="0.2">
      <c r="A34" s="40">
        <f>IF(B34&lt;&gt;0,6,0)</f>
        <v>0</v>
      </c>
      <c r="B34">
        <f>IF(A29&gt;=12.1,A29,0)</f>
        <v>0</v>
      </c>
      <c r="D34" s="10" t="s">
        <v>12</v>
      </c>
      <c r="E34" s="20">
        <f>E33+0.26</f>
        <v>1.3699999999999999</v>
      </c>
      <c r="F34" s="35">
        <v>44.26</v>
      </c>
    </row>
    <row r="35" spans="1:6" x14ac:dyDescent="0.2">
      <c r="A35" s="6"/>
      <c r="F35" s="28"/>
    </row>
    <row r="36" spans="1:6" x14ac:dyDescent="0.2">
      <c r="A36" s="6"/>
      <c r="D36" s="13" t="s">
        <v>14</v>
      </c>
      <c r="E36" s="13" t="s">
        <v>16</v>
      </c>
      <c r="F36" s="36" t="s">
        <v>17</v>
      </c>
    </row>
    <row r="37" spans="1:6" x14ac:dyDescent="0.2">
      <c r="A37" s="6"/>
      <c r="D37" s="15" t="s">
        <v>15</v>
      </c>
      <c r="E37" s="18">
        <f>IF(F2=2,B14,0)</f>
        <v>0</v>
      </c>
      <c r="F37" s="38">
        <f>E37*1/5</f>
        <v>0</v>
      </c>
    </row>
    <row r="38" spans="1:6" ht="13.5" thickBot="1" x14ac:dyDescent="0.25">
      <c r="A38" s="29"/>
      <c r="B38" s="30" t="s">
        <v>4</v>
      </c>
      <c r="C38" s="30"/>
      <c r="D38" s="32" t="s">
        <v>4</v>
      </c>
      <c r="E38" s="32" t="s">
        <v>4</v>
      </c>
      <c r="F38" s="31"/>
    </row>
    <row r="39" spans="1:6" ht="13.5" thickBot="1" x14ac:dyDescent="0.25"/>
    <row r="40" spans="1:6" ht="20.25" x14ac:dyDescent="0.3">
      <c r="A40" s="5">
        <f>IF(F2=3,C11,0)</f>
        <v>0</v>
      </c>
      <c r="B40" s="26"/>
      <c r="C40" s="26"/>
      <c r="D40" s="25" t="s">
        <v>33</v>
      </c>
      <c r="E40" s="26"/>
      <c r="F40" s="27"/>
    </row>
    <row r="41" spans="1:6" x14ac:dyDescent="0.2">
      <c r="A41" s="6"/>
      <c r="D41" s="11" t="s">
        <v>7</v>
      </c>
      <c r="E41" s="18">
        <v>0</v>
      </c>
      <c r="F41" s="33" t="s">
        <v>34</v>
      </c>
    </row>
    <row r="42" spans="1:6" ht="18" x14ac:dyDescent="0.25">
      <c r="A42" s="6"/>
      <c r="D42" s="8" t="s">
        <v>8</v>
      </c>
      <c r="E42" s="17" t="s">
        <v>11</v>
      </c>
      <c r="F42" s="34" t="s">
        <v>19</v>
      </c>
    </row>
    <row r="43" spans="1:6" x14ac:dyDescent="0.2">
      <c r="A43" s="40">
        <f>IF(B43&lt;&gt;0,7,0)</f>
        <v>0</v>
      </c>
      <c r="B43">
        <f>IF(A40&lt;4,0,(IF(A40&lt;=8,A40,0)))</f>
        <v>0</v>
      </c>
      <c r="D43" s="9" t="s">
        <v>9</v>
      </c>
      <c r="E43" s="19">
        <v>0</v>
      </c>
      <c r="F43" s="35" t="s">
        <v>4</v>
      </c>
    </row>
    <row r="44" spans="1:6" x14ac:dyDescent="0.2">
      <c r="A44" s="40">
        <f>IF(B44&lt;&gt;0,8,0)</f>
        <v>0</v>
      </c>
      <c r="B44">
        <f>IF(A40&lt;8.1,0,(IF(A40&lt;=12,A40,0)))</f>
        <v>0</v>
      </c>
      <c r="D44" s="9" t="s">
        <v>10</v>
      </c>
      <c r="E44" s="19">
        <v>0</v>
      </c>
      <c r="F44" s="35" t="s">
        <v>4</v>
      </c>
    </row>
    <row r="45" spans="1:6" x14ac:dyDescent="0.2">
      <c r="A45" s="40">
        <f>IF(B45&lt;&gt;0,9,0)</f>
        <v>0</v>
      </c>
      <c r="B45">
        <f>IF(A40&gt;=12.1,A40,0)</f>
        <v>0</v>
      </c>
      <c r="D45" s="10" t="s">
        <v>12</v>
      </c>
      <c r="E45" s="20">
        <v>0</v>
      </c>
      <c r="F45" s="42" t="s">
        <v>4</v>
      </c>
    </row>
    <row r="46" spans="1:6" x14ac:dyDescent="0.2">
      <c r="A46" s="6"/>
      <c r="F46" s="28"/>
    </row>
    <row r="47" spans="1:6" x14ac:dyDescent="0.2">
      <c r="A47" s="6"/>
      <c r="D47" s="13" t="s">
        <v>14</v>
      </c>
      <c r="E47" s="13" t="s">
        <v>16</v>
      </c>
      <c r="F47" s="36" t="s">
        <v>17</v>
      </c>
    </row>
    <row r="48" spans="1:6" x14ac:dyDescent="0.2">
      <c r="A48" s="6"/>
      <c r="D48" s="15" t="s">
        <v>15</v>
      </c>
      <c r="E48" s="20">
        <v>0</v>
      </c>
      <c r="F48" s="38">
        <f>E48*1/5</f>
        <v>0</v>
      </c>
    </row>
    <row r="49" spans="1:6" ht="13.5" thickBot="1" x14ac:dyDescent="0.25">
      <c r="A49" s="29"/>
      <c r="B49" s="30"/>
      <c r="C49" s="30"/>
      <c r="D49" s="30"/>
      <c r="E49" s="30"/>
      <c r="F49" s="31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DATI</vt:lpstr>
      <vt:lpstr>Foglio1!Print_Area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 Gioieni</dc:creator>
  <cp:lastModifiedBy>Alessandra Palmiotti</cp:lastModifiedBy>
  <cp:lastPrinted>2023-03-16T13:09:25Z</cp:lastPrinted>
  <dcterms:created xsi:type="dcterms:W3CDTF">2002-07-08T15:25:02Z</dcterms:created>
  <dcterms:modified xsi:type="dcterms:W3CDTF">2023-03-16T13:16:36Z</dcterms:modified>
</cp:coreProperties>
</file>